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uffolk\"/>
    </mc:Choice>
  </mc:AlternateContent>
  <bookViews>
    <workbookView minimized="1" xWindow="0" yWindow="0" windowWidth="19200" windowHeight="11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N7" i="1" s="1"/>
  <c r="M8" i="1"/>
  <c r="M9" i="1"/>
  <c r="M10" i="1"/>
  <c r="M11" i="1"/>
  <c r="N11" i="1" s="1"/>
  <c r="N5" i="1"/>
  <c r="N6" i="1"/>
  <c r="N8" i="1"/>
  <c r="N9" i="1"/>
  <c r="N10" i="1"/>
  <c r="M3" i="1"/>
  <c r="N3" i="1" s="1"/>
  <c r="J5" i="1"/>
  <c r="J6" i="1"/>
  <c r="J7" i="1"/>
  <c r="J8" i="1"/>
  <c r="J9" i="1"/>
  <c r="J10" i="1"/>
  <c r="J11" i="1"/>
  <c r="J3" i="1"/>
  <c r="B10" i="1"/>
  <c r="B9" i="1"/>
  <c r="I7" i="1" l="1"/>
  <c r="K7" i="1" s="1"/>
  <c r="K11" i="1"/>
  <c r="I11" i="1"/>
  <c r="I10" i="1"/>
  <c r="K10" i="1"/>
  <c r="I6" i="1"/>
  <c r="K6" i="1" s="1"/>
  <c r="K9" i="1"/>
  <c r="I9" i="1"/>
  <c r="I8" i="1"/>
  <c r="K8" i="1" s="1"/>
  <c r="I5" i="1"/>
  <c r="K3" i="1"/>
  <c r="I3" i="1"/>
  <c r="C7" i="1"/>
  <c r="C6" i="1"/>
  <c r="C5" i="1"/>
  <c r="C4" i="1"/>
  <c r="C3" i="1"/>
  <c r="K5" i="1" l="1"/>
</calcChain>
</file>

<file path=xl/sharedStrings.xml><?xml version="1.0" encoding="utf-8"?>
<sst xmlns="http://schemas.openxmlformats.org/spreadsheetml/2006/main" count="26" uniqueCount="25">
  <si>
    <t>conc (%)</t>
  </si>
  <si>
    <t>m (g)</t>
  </si>
  <si>
    <t>d (g/mL)</t>
  </si>
  <si>
    <t>Drink</t>
  </si>
  <si>
    <t>serving size (mL)</t>
  </si>
  <si>
    <t>m(serving size)(g)</t>
  </si>
  <si>
    <t>m(sugar/serving size)</t>
  </si>
  <si>
    <t>% sugar</t>
  </si>
  <si>
    <t>%sugar</t>
  </si>
  <si>
    <t>%error</t>
  </si>
  <si>
    <t>Organic apple juice</t>
  </si>
  <si>
    <t>Gatorade</t>
  </si>
  <si>
    <t>Zero Coke</t>
  </si>
  <si>
    <t>Red bull</t>
  </si>
  <si>
    <t>Apple juice (organic)</t>
  </si>
  <si>
    <t>Mountain Dew</t>
  </si>
  <si>
    <t>m (5.00mL)(g)</t>
  </si>
  <si>
    <t>Gatorade 2</t>
  </si>
  <si>
    <t>Dr Pepper</t>
  </si>
  <si>
    <t>Red Bull 2</t>
  </si>
  <si>
    <t>Experimental</t>
  </si>
  <si>
    <t>Theoretical</t>
  </si>
  <si>
    <t>Calibration curve</t>
  </si>
  <si>
    <t>Slope:</t>
  </si>
  <si>
    <t>Intercept: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</si>
</sst>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E+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65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/>
    <xf numFmtId="10" fontId="0" fillId="0" borderId="0" xfId="0" applyNumberFormat="1" applyBorder="1"/>
    <xf numFmtId="0" fontId="0" fillId="0" borderId="9" xfId="0" applyBorder="1"/>
    <xf numFmtId="10" fontId="0" fillId="0" borderId="9" xfId="0" applyNumberFormat="1" applyBorder="1"/>
    <xf numFmtId="2" fontId="0" fillId="0" borderId="1" xfId="0" applyNumberFormat="1" applyBorder="1"/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80733383337762"/>
                  <c:y val="3.1973003374578181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Sheet1!$A$3:$A$7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Sheet1!$C$3:$C$7</c:f>
              <c:numCache>
                <c:formatCode>General</c:formatCode>
                <c:ptCount val="5"/>
                <c:pt idx="0">
                  <c:v>1.008</c:v>
                </c:pt>
                <c:pt idx="1">
                  <c:v>1.028</c:v>
                </c:pt>
                <c:pt idx="2">
                  <c:v>1.05</c:v>
                </c:pt>
                <c:pt idx="3">
                  <c:v>1.0640000000000001</c:v>
                </c:pt>
                <c:pt idx="4">
                  <c:v>1.0880000000000001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979680"/>
        <c:axId val="415980072"/>
      </c:scatterChart>
      <c:valAx>
        <c:axId val="41597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sugar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980072"/>
        <c:crosses val="autoZero"/>
        <c:crossBetween val="midCat"/>
      </c:valAx>
      <c:valAx>
        <c:axId val="41598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</a:t>
                </a:r>
                <a:r>
                  <a:rPr lang="en-US" baseline="0"/>
                  <a:t> (g/mL)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979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73024</xdr:colOff>
      <xdr:row>10</xdr:row>
      <xdr:rowOff>152400</xdr:rowOff>
    </xdr:from>
    <xdr:to>
      <xdr:col>9</xdr:col>
      <xdr:colOff>482599</xdr:colOff>
      <xdr:row>38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7" zoomScaleNormal="100" workbookViewId="0">
      <selection activeCell="L23" sqref="L23"/>
    </sheetView>
  </sheetViews>
  <sheetFormatPr defaultRowHeight="14.5" x14ac:dyDescent="0.35"/>
  <cols>
    <col min="6" max="6" width="26.08984375" customWidth="1"/>
    <col min="7" max="7" width="11.7265625" customWidth="1"/>
    <col min="8" max="8" width="10.36328125" bestFit="1" customWidth="1"/>
    <col min="10" max="10" width="10.36328125" bestFit="1" customWidth="1"/>
    <col min="14" max="14" width="7.81640625" customWidth="1"/>
  </cols>
  <sheetData>
    <row r="1" spans="1:15" x14ac:dyDescent="0.35">
      <c r="A1" s="12" t="s">
        <v>22</v>
      </c>
      <c r="B1" s="12"/>
      <c r="C1" s="12"/>
      <c r="F1" s="10" t="s">
        <v>3</v>
      </c>
      <c r="G1" s="7" t="s">
        <v>20</v>
      </c>
      <c r="H1" s="8"/>
      <c r="I1" s="8"/>
      <c r="J1" s="9"/>
      <c r="K1" s="7" t="s">
        <v>21</v>
      </c>
      <c r="L1" s="8"/>
      <c r="M1" s="9"/>
      <c r="N1" s="10" t="s">
        <v>9</v>
      </c>
      <c r="O1" s="3"/>
    </row>
    <row r="2" spans="1:15" s="1" customFormat="1" ht="43.5" x14ac:dyDescent="0.35">
      <c r="A2" s="2" t="s">
        <v>0</v>
      </c>
      <c r="B2" s="2" t="s">
        <v>1</v>
      </c>
      <c r="C2" s="2" t="s">
        <v>2</v>
      </c>
      <c r="F2" s="11"/>
      <c r="G2" s="2" t="s">
        <v>4</v>
      </c>
      <c r="H2" s="2" t="s">
        <v>16</v>
      </c>
      <c r="I2" s="2" t="s">
        <v>2</v>
      </c>
      <c r="J2" s="2" t="s">
        <v>7</v>
      </c>
      <c r="K2" s="2" t="s">
        <v>5</v>
      </c>
      <c r="L2" s="2" t="s">
        <v>6</v>
      </c>
      <c r="M2" s="2" t="s">
        <v>8</v>
      </c>
      <c r="N2" s="11"/>
    </row>
    <row r="3" spans="1:15" x14ac:dyDescent="0.35">
      <c r="A3" s="3">
        <v>5</v>
      </c>
      <c r="B3" s="3">
        <v>5.04</v>
      </c>
      <c r="C3" s="3">
        <f>B3/5</f>
        <v>1.008</v>
      </c>
      <c r="D3" s="6"/>
      <c r="F3" s="3" t="s">
        <v>14</v>
      </c>
      <c r="G3" s="3">
        <v>240</v>
      </c>
      <c r="H3" s="3">
        <v>5.14</v>
      </c>
      <c r="I3" s="3">
        <f>H3/5</f>
        <v>1.028</v>
      </c>
      <c r="J3" s="5">
        <f>(I3-$B$10)/$B$9</f>
        <v>9.9999999999999947</v>
      </c>
      <c r="K3" s="3">
        <f>I3*G3</f>
        <v>246.72</v>
      </c>
      <c r="L3" s="3">
        <v>37</v>
      </c>
      <c r="M3" s="17">
        <f>L3/K3*100</f>
        <v>14.996757457846952</v>
      </c>
      <c r="N3" s="18">
        <f>ABS(M3-J3)/M3</f>
        <v>0.33318918918918955</v>
      </c>
    </row>
    <row r="4" spans="1:15" x14ac:dyDescent="0.35">
      <c r="A4" s="3">
        <v>10</v>
      </c>
      <c r="B4" s="3">
        <v>5.14</v>
      </c>
      <c r="C4" s="3">
        <f t="shared" ref="C4:C7" si="0">B4/5</f>
        <v>1.028</v>
      </c>
      <c r="D4" s="6"/>
      <c r="F4" s="3" t="s">
        <v>10</v>
      </c>
      <c r="G4" s="3"/>
      <c r="H4" s="3"/>
      <c r="I4" s="3"/>
      <c r="J4" s="5"/>
      <c r="K4" s="3"/>
      <c r="L4" s="3"/>
      <c r="M4" s="17"/>
      <c r="N4" s="18"/>
    </row>
    <row r="5" spans="1:15" x14ac:dyDescent="0.35">
      <c r="A5" s="3">
        <v>15</v>
      </c>
      <c r="B5" s="3">
        <v>5.25</v>
      </c>
      <c r="C5" s="3">
        <f t="shared" si="0"/>
        <v>1.05</v>
      </c>
      <c r="D5" s="6"/>
      <c r="F5" s="3" t="s">
        <v>11</v>
      </c>
      <c r="G5" s="3">
        <v>591</v>
      </c>
      <c r="H5" s="3">
        <v>5.03</v>
      </c>
      <c r="I5" s="3">
        <f t="shared" ref="I5:I11" si="1">H5/5</f>
        <v>1.006</v>
      </c>
      <c r="J5" s="5">
        <f t="shared" ref="J4:J11" si="2">(I5-$B$10)/$B$9</f>
        <v>4.3877551020408108</v>
      </c>
      <c r="K5" s="3">
        <f t="shared" ref="K5:K11" si="3">I5*G5</f>
        <v>594.54600000000005</v>
      </c>
      <c r="L5" s="3">
        <v>34</v>
      </c>
      <c r="M5" s="17">
        <f t="shared" ref="M4:M11" si="4">L5/K5*100</f>
        <v>5.718649187783619</v>
      </c>
      <c r="N5" s="18">
        <f t="shared" ref="N4:N11" si="5">ABS(M5-J5)/M5</f>
        <v>0.2327287515006011</v>
      </c>
    </row>
    <row r="6" spans="1:15" x14ac:dyDescent="0.35">
      <c r="A6" s="3">
        <v>20</v>
      </c>
      <c r="B6" s="3">
        <v>5.32</v>
      </c>
      <c r="C6" s="3">
        <f t="shared" si="0"/>
        <v>1.0640000000000001</v>
      </c>
      <c r="D6" s="6"/>
      <c r="F6" s="3" t="s">
        <v>17</v>
      </c>
      <c r="G6" s="3">
        <v>591</v>
      </c>
      <c r="H6" s="3">
        <v>5.0599999999999996</v>
      </c>
      <c r="I6" s="3">
        <f t="shared" si="1"/>
        <v>1.012</v>
      </c>
      <c r="J6" s="5">
        <f t="shared" si="2"/>
        <v>5.9183673469387701</v>
      </c>
      <c r="K6" s="3">
        <f t="shared" si="3"/>
        <v>598.09199999999998</v>
      </c>
      <c r="L6" s="3">
        <v>34</v>
      </c>
      <c r="M6" s="17">
        <f t="shared" si="4"/>
        <v>5.6847441530734404</v>
      </c>
      <c r="N6" s="18">
        <f t="shared" si="5"/>
        <v>4.1096518607441991E-2</v>
      </c>
    </row>
    <row r="7" spans="1:15" x14ac:dyDescent="0.35">
      <c r="A7" s="3">
        <v>25</v>
      </c>
      <c r="B7" s="3">
        <v>5.44</v>
      </c>
      <c r="C7" s="3">
        <f t="shared" si="0"/>
        <v>1.0880000000000001</v>
      </c>
      <c r="D7" s="6"/>
      <c r="F7" s="3" t="s">
        <v>12</v>
      </c>
      <c r="G7" s="3">
        <v>500</v>
      </c>
      <c r="H7" s="3">
        <v>5</v>
      </c>
      <c r="I7" s="3">
        <f t="shared" si="1"/>
        <v>1</v>
      </c>
      <c r="J7" s="5">
        <f t="shared" si="2"/>
        <v>2.8571428571428514</v>
      </c>
      <c r="K7" s="3">
        <f t="shared" si="3"/>
        <v>500</v>
      </c>
      <c r="L7" s="3">
        <v>0</v>
      </c>
      <c r="M7" s="17">
        <f t="shared" si="4"/>
        <v>0</v>
      </c>
      <c r="N7" s="18" t="e">
        <f t="shared" si="5"/>
        <v>#DIV/0!</v>
      </c>
    </row>
    <row r="8" spans="1:15" x14ac:dyDescent="0.35">
      <c r="F8" s="3" t="s">
        <v>13</v>
      </c>
      <c r="G8" s="3">
        <v>255</v>
      </c>
      <c r="H8" s="3">
        <v>5.09</v>
      </c>
      <c r="I8" s="3">
        <f t="shared" si="1"/>
        <v>1.018</v>
      </c>
      <c r="J8" s="5">
        <f t="shared" si="2"/>
        <v>7.4489795918367294</v>
      </c>
      <c r="K8" s="3">
        <f t="shared" si="3"/>
        <v>259.59000000000003</v>
      </c>
      <c r="L8" s="3">
        <v>39</v>
      </c>
      <c r="M8" s="17">
        <f t="shared" si="4"/>
        <v>15.023691205362299</v>
      </c>
      <c r="N8" s="18">
        <f t="shared" si="5"/>
        <v>0.50418445839874437</v>
      </c>
    </row>
    <row r="9" spans="1:15" x14ac:dyDescent="0.35">
      <c r="A9" t="s">
        <v>23</v>
      </c>
      <c r="B9" s="13">
        <f>SLOPE(C3:C7,A3:A7)</f>
        <v>3.9200000000000033E-3</v>
      </c>
      <c r="F9" s="3" t="s">
        <v>15</v>
      </c>
      <c r="G9" s="3">
        <v>240</v>
      </c>
      <c r="H9" s="3">
        <v>5.09</v>
      </c>
      <c r="I9" s="3">
        <f t="shared" si="1"/>
        <v>1.018</v>
      </c>
      <c r="J9" s="5">
        <f t="shared" si="2"/>
        <v>7.4489795918367294</v>
      </c>
      <c r="K9" s="3">
        <f t="shared" si="3"/>
        <v>244.32</v>
      </c>
      <c r="L9" s="3">
        <v>31</v>
      </c>
      <c r="M9" s="17">
        <f t="shared" si="4"/>
        <v>12.688277668631304</v>
      </c>
      <c r="N9" s="18">
        <f t="shared" si="5"/>
        <v>0.41292429229756467</v>
      </c>
    </row>
    <row r="10" spans="1:15" x14ac:dyDescent="0.35">
      <c r="A10" t="s">
        <v>24</v>
      </c>
      <c r="B10" s="13">
        <f>INTERCEPT(C3:C7,A3:A7)</f>
        <v>0.98880000000000001</v>
      </c>
      <c r="F10" s="3" t="s">
        <v>18</v>
      </c>
      <c r="G10" s="3">
        <v>591</v>
      </c>
      <c r="H10" s="3">
        <v>5.05</v>
      </c>
      <c r="I10" s="3">
        <f t="shared" si="1"/>
        <v>1.01</v>
      </c>
      <c r="J10" s="5">
        <f t="shared" si="2"/>
        <v>5.4081632653061167</v>
      </c>
      <c r="K10" s="3">
        <f t="shared" si="3"/>
        <v>596.91</v>
      </c>
      <c r="L10" s="3">
        <v>64</v>
      </c>
      <c r="M10" s="17">
        <f t="shared" si="4"/>
        <v>10.721884371178234</v>
      </c>
      <c r="N10" s="18">
        <f t="shared" si="5"/>
        <v>0.49559582270408215</v>
      </c>
    </row>
    <row r="11" spans="1:15" x14ac:dyDescent="0.35">
      <c r="B11" s="13"/>
      <c r="F11" s="3" t="s">
        <v>19</v>
      </c>
      <c r="G11" s="3">
        <v>355</v>
      </c>
      <c r="H11" s="3">
        <v>5.19</v>
      </c>
      <c r="I11" s="3">
        <f t="shared" si="1"/>
        <v>1.038</v>
      </c>
      <c r="J11" s="5">
        <f t="shared" si="2"/>
        <v>12.551020408163261</v>
      </c>
      <c r="K11" s="3">
        <f t="shared" si="3"/>
        <v>368.49</v>
      </c>
      <c r="L11" s="3">
        <v>64</v>
      </c>
      <c r="M11" s="17">
        <f t="shared" si="4"/>
        <v>17.368178240929197</v>
      </c>
      <c r="N11" s="18">
        <f t="shared" si="5"/>
        <v>0.27735538903061246</v>
      </c>
    </row>
    <row r="12" spans="1:15" x14ac:dyDescent="0.35">
      <c r="B12" s="13"/>
      <c r="F12" s="15"/>
      <c r="G12" s="15"/>
      <c r="H12" s="15"/>
      <c r="I12" s="15"/>
      <c r="J12" s="15"/>
      <c r="K12" s="15"/>
      <c r="L12" s="15"/>
      <c r="M12" s="16"/>
      <c r="N12" s="15"/>
    </row>
    <row r="13" spans="1:15" x14ac:dyDescent="0.35">
      <c r="B13" s="13"/>
      <c r="E13" s="13"/>
      <c r="F13" s="13"/>
      <c r="G13" s="13"/>
      <c r="H13" s="13"/>
      <c r="I13" s="13"/>
      <c r="J13" s="13"/>
      <c r="K13" s="13"/>
      <c r="L13" s="13"/>
      <c r="M13" s="14"/>
      <c r="N13" s="13"/>
      <c r="O13" s="13"/>
    </row>
    <row r="14" spans="1:15" x14ac:dyDescent="0.35">
      <c r="E14" s="13"/>
      <c r="F14" s="13"/>
      <c r="G14" s="13"/>
      <c r="H14" s="13"/>
      <c r="I14" s="13"/>
      <c r="J14" s="13"/>
      <c r="K14" s="13"/>
      <c r="L14" s="13"/>
      <c r="M14" s="14"/>
      <c r="N14" s="13"/>
      <c r="O14" s="13"/>
    </row>
    <row r="15" spans="1:15" x14ac:dyDescent="0.35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8" spans="7:8" x14ac:dyDescent="0.35">
      <c r="G18" s="4"/>
      <c r="H18" s="4"/>
    </row>
    <row r="19" spans="7:8" x14ac:dyDescent="0.35">
      <c r="G19" s="4"/>
      <c r="H19" s="4"/>
    </row>
    <row r="20" spans="7:8" x14ac:dyDescent="0.35">
      <c r="G20" s="4"/>
      <c r="H20" s="4"/>
    </row>
    <row r="21" spans="7:8" x14ac:dyDescent="0.35">
      <c r="G21" s="4"/>
      <c r="H21" s="4"/>
    </row>
    <row r="22" spans="7:8" x14ac:dyDescent="0.35">
      <c r="G22" s="4"/>
      <c r="H22" s="4"/>
    </row>
  </sheetData>
  <mergeCells count="5">
    <mergeCell ref="G1:J1"/>
    <mergeCell ref="K1:M1"/>
    <mergeCell ref="N1:N2"/>
    <mergeCell ref="F1:F2"/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Sandor Kadar</cp:lastModifiedBy>
  <dcterms:created xsi:type="dcterms:W3CDTF">2014-09-18T19:09:13Z</dcterms:created>
  <dcterms:modified xsi:type="dcterms:W3CDTF">2014-09-22T05:30:20Z</dcterms:modified>
</cp:coreProperties>
</file>